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18" documentId="13_ncr:1_{E8C88D68-54D5-472C-92C0-9988AE70B21C}" xr6:coauthVersionLast="47" xr6:coauthVersionMax="47" xr10:uidLastSave="{A93916EC-50EF-4EF3-877A-366D9F279006}"/>
  <bookViews>
    <workbookView xWindow="5085" yWindow="2565" windowWidth="29220" windowHeight="18105" xr2:uid="{BDE018DA-5D90-4548-A878-3C70712EE0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" l="1"/>
  <c r="F10" i="1"/>
  <c r="F12" i="1"/>
  <c r="F13" i="1"/>
  <c r="F14" i="1"/>
  <c r="D5" i="1"/>
  <c r="F5" i="1" s="1"/>
  <c r="D11" i="1" s="1"/>
  <c r="D15" i="1" s="1"/>
  <c r="D6" i="1"/>
  <c r="F6" i="1" s="1"/>
  <c r="C11" i="1" s="1"/>
  <c r="C15" i="1" s="1"/>
  <c r="D7" i="1"/>
  <c r="F7" i="1" s="1"/>
  <c r="E11" i="1" s="1"/>
  <c r="E15" i="1" s="1"/>
  <c r="D4" i="1"/>
  <c r="F4" i="1" s="1"/>
  <c r="B11" i="1" s="1"/>
  <c r="F11" i="1" l="1"/>
  <c r="F15" i="1" s="1"/>
  <c r="B15" i="1"/>
  <c r="B20" i="1"/>
  <c r="B21" i="1" s="1"/>
</calcChain>
</file>

<file path=xl/sharedStrings.xml><?xml version="1.0" encoding="utf-8"?>
<sst xmlns="http://schemas.openxmlformats.org/spreadsheetml/2006/main" count="31" uniqueCount="27">
  <si>
    <t>Solar power plant</t>
  </si>
  <si>
    <t>Phase</t>
  </si>
  <si>
    <t>Start</t>
  </si>
  <si>
    <t>Finish</t>
  </si>
  <si>
    <t>Days</t>
  </si>
  <si>
    <t>Employees</t>
  </si>
  <si>
    <t>Total days</t>
  </si>
  <si>
    <t>Planning</t>
  </si>
  <si>
    <t>Construction</t>
  </si>
  <si>
    <t>Completion</t>
  </si>
  <si>
    <t>Position</t>
  </si>
  <si>
    <t>Sums</t>
  </si>
  <si>
    <t>Budget</t>
  </si>
  <si>
    <t>Staff</t>
  </si>
  <si>
    <t>Material</t>
  </si>
  <si>
    <t>Energy</t>
  </si>
  <si>
    <t>Machines</t>
  </si>
  <si>
    <t>Difference</t>
  </si>
  <si>
    <t>Material and machines</t>
  </si>
  <si>
    <t>Sum</t>
  </si>
  <si>
    <t>Buffer in %</t>
  </si>
  <si>
    <t>Buffer in $</t>
  </si>
  <si>
    <t>Upper limit</t>
  </si>
  <si>
    <t>Project start:</t>
  </si>
  <si>
    <t>January 2024</t>
  </si>
  <si>
    <t>Due to the urgency, the project has received an exemption for Sunday work.</t>
  </si>
  <si>
    <t>Elec. devices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</si>
</sst>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9" fontId="0" fillId="0" borderId="0" xfId="0" applyNumberFormat="1"/>
    <xf numFmtId="0" fontId="4" fillId="0" borderId="0" xfId="0" applyFont="1"/>
    <xf numFmtId="0" fontId="0" fillId="0" borderId="1" xfId="0" applyBorder="1"/>
    <xf numFmtId="0" fontId="1" fillId="2" borderId="2" xfId="0" applyFont="1" applyFill="1" applyBorder="1"/>
    <xf numFmtId="3" fontId="1" fillId="2" borderId="3" xfId="0" applyNumberFormat="1" applyFont="1" applyFill="1" applyBorder="1"/>
    <xf numFmtId="3" fontId="1" fillId="2" borderId="1" xfId="0" applyNumberFormat="1" applyFont="1" applyFill="1" applyBorder="1"/>
    <xf numFmtId="3" fontId="0" fillId="0" borderId="1" xfId="0" applyNumberFormat="1" applyBorder="1"/>
    <xf numFmtId="3" fontId="0" fillId="0" borderId="4" xfId="0" applyNumberFormat="1" applyBorder="1"/>
    <xf numFmtId="3" fontId="0" fillId="0" borderId="0" xfId="0" applyNumberFormat="1"/>
    <xf numFmtId="0" fontId="0" fillId="3" borderId="1" xfId="0" applyFill="1" applyBorder="1"/>
    <xf numFmtId="3" fontId="0" fillId="3" borderId="1" xfId="0" applyNumberFormat="1" applyFill="1" applyBorder="1"/>
    <xf numFmtId="0" fontId="0" fillId="0" borderId="0" xfId="0" quotePrefix="1"/>
    <xf numFmtId="14" fontId="0" fillId="3" borderId="1" xfId="0" applyNumberFormat="1" applyFill="1" applyBorder="1"/>
    <xf numFmtId="14" fontId="0" fillId="0" borderId="1" xfId="0" applyNumberFormat="1" applyBorder="1"/>
    <xf numFmtId="3" fontId="2" fillId="0" borderId="0" xfId="0" applyNumberFormat="1" applyFont="1"/>
    <xf numFmtId="0" fontId="2" fillId="0" borderId="0" xfId="0" applyFont="1" applyAlignment="1">
      <alignment horizontal="right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43880-5DB3-4949-9031-7A0F90D4C8D9}">
  <dimension ref="A1:K21"/>
  <sheetViews>
    <sheetView tabSelected="1" workbookViewId="0"/>
  </sheetViews>
  <sheetFormatPr baseColWidth="10" defaultColWidth="9.140625" defaultRowHeight="15" x14ac:dyDescent="0.25"/>
  <cols>
    <col min="1" max="1" width="12.28515625" bestFit="1" customWidth="1"/>
    <col min="2" max="2" width="11.5703125" customWidth="1"/>
    <col min="3" max="3" width="12.85546875" bestFit="1" customWidth="1"/>
    <col min="4" max="4" width="12.7109375" customWidth="1"/>
    <col min="5" max="5" width="12.140625" bestFit="1" customWidth="1"/>
    <col min="6" max="6" width="12.28515625" bestFit="1" customWidth="1"/>
    <col min="7" max="12" width="9.140625" customWidth="1"/>
  </cols>
  <sheetData>
    <row r="1" spans="1:11" ht="21" x14ac:dyDescent="0.35">
      <c r="A1" s="3" t="s">
        <v>0</v>
      </c>
      <c r="E1" t="s">
        <v>23</v>
      </c>
      <c r="F1" s="13" t="s">
        <v>24</v>
      </c>
    </row>
    <row r="3" spans="1:11" ht="15.75" thickBot="1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7" t="s">
        <v>6</v>
      </c>
    </row>
    <row r="4" spans="1:11" x14ac:dyDescent="0.25">
      <c r="A4" s="11" t="s">
        <v>7</v>
      </c>
      <c r="B4" s="14">
        <v>45306</v>
      </c>
      <c r="C4" s="14">
        <v>45412</v>
      </c>
      <c r="D4" s="11">
        <f>C4-B4</f>
        <v>106</v>
      </c>
      <c r="E4" s="11">
        <v>4</v>
      </c>
      <c r="F4" s="11">
        <f>D4*E4</f>
        <v>424</v>
      </c>
      <c r="H4" s="18" t="s">
        <v>25</v>
      </c>
      <c r="I4" s="19"/>
      <c r="J4" s="19"/>
      <c r="K4" s="20"/>
    </row>
    <row r="5" spans="1:11" x14ac:dyDescent="0.25">
      <c r="A5" s="4" t="s">
        <v>8</v>
      </c>
      <c r="B5" s="15">
        <v>45427</v>
      </c>
      <c r="C5" s="15">
        <v>45657</v>
      </c>
      <c r="D5" s="4">
        <f>C5-B5</f>
        <v>230</v>
      </c>
      <c r="E5" s="4">
        <v>25</v>
      </c>
      <c r="F5" s="4">
        <f>D5*E5</f>
        <v>5750</v>
      </c>
      <c r="H5" s="21"/>
      <c r="I5" s="22"/>
      <c r="J5" s="22"/>
      <c r="K5" s="23"/>
    </row>
    <row r="6" spans="1:11" x14ac:dyDescent="0.25">
      <c r="A6" s="11" t="s">
        <v>26</v>
      </c>
      <c r="B6" s="14">
        <v>45658</v>
      </c>
      <c r="C6" s="14">
        <v>45838</v>
      </c>
      <c r="D6" s="11">
        <f>C6-B6</f>
        <v>180</v>
      </c>
      <c r="E6" s="11">
        <v>25</v>
      </c>
      <c r="F6" s="11">
        <f>D6*E6</f>
        <v>4500</v>
      </c>
      <c r="H6" s="21"/>
      <c r="I6" s="22"/>
      <c r="J6" s="22"/>
      <c r="K6" s="23"/>
    </row>
    <row r="7" spans="1:11" ht="15.75" thickBot="1" x14ac:dyDescent="0.3">
      <c r="A7" s="4" t="s">
        <v>9</v>
      </c>
      <c r="B7" s="15">
        <v>45839</v>
      </c>
      <c r="C7" s="15">
        <v>45961</v>
      </c>
      <c r="D7" s="4">
        <f>C7-B7</f>
        <v>122</v>
      </c>
      <c r="E7" s="4">
        <v>25</v>
      </c>
      <c r="F7" s="4">
        <f>D7*E7</f>
        <v>3050</v>
      </c>
      <c r="H7" s="24"/>
      <c r="I7" s="25"/>
      <c r="J7" s="25"/>
      <c r="K7" s="26"/>
    </row>
    <row r="9" spans="1:11" x14ac:dyDescent="0.25">
      <c r="A9" s="1" t="s">
        <v>10</v>
      </c>
      <c r="B9" s="1" t="s">
        <v>7</v>
      </c>
      <c r="C9" s="1" t="s">
        <v>8</v>
      </c>
      <c r="D9" s="1" t="s">
        <v>26</v>
      </c>
      <c r="E9" s="1" t="s">
        <v>9</v>
      </c>
      <c r="F9" s="17" t="s">
        <v>11</v>
      </c>
    </row>
    <row r="10" spans="1:11" x14ac:dyDescent="0.25">
      <c r="A10" s="5" t="s">
        <v>12</v>
      </c>
      <c r="B10" s="6">
        <v>65000</v>
      </c>
      <c r="C10" s="7">
        <v>37500000</v>
      </c>
      <c r="D10" s="6">
        <v>42000000</v>
      </c>
      <c r="E10" s="7">
        <v>17000000</v>
      </c>
      <c r="F10" s="7">
        <f>SUM(B10:E10)</f>
        <v>96565000</v>
      </c>
    </row>
    <row r="11" spans="1:11" x14ac:dyDescent="0.25">
      <c r="A11" s="4" t="s">
        <v>13</v>
      </c>
      <c r="B11" s="9">
        <f>F4*65*8</f>
        <v>220480</v>
      </c>
      <c r="C11" s="8">
        <f>F6*29*8</f>
        <v>1044000</v>
      </c>
      <c r="D11" s="8">
        <f>F5*29*8</f>
        <v>1334000</v>
      </c>
      <c r="E11" s="8">
        <f>F7*29*8</f>
        <v>707600</v>
      </c>
      <c r="F11" s="8">
        <f>SUM(B11:E11)</f>
        <v>3306080</v>
      </c>
    </row>
    <row r="12" spans="1:11" x14ac:dyDescent="0.25">
      <c r="A12" s="11" t="s">
        <v>14</v>
      </c>
      <c r="B12" s="12">
        <v>10000</v>
      </c>
      <c r="C12" s="12">
        <v>3400000</v>
      </c>
      <c r="D12" s="12">
        <v>2400000</v>
      </c>
      <c r="E12" s="12">
        <v>12000000</v>
      </c>
      <c r="F12" s="12">
        <f>SUM(B12:E12)</f>
        <v>17810000</v>
      </c>
    </row>
    <row r="13" spans="1:11" x14ac:dyDescent="0.25">
      <c r="A13" s="4" t="s">
        <v>15</v>
      </c>
      <c r="B13" s="8">
        <v>500</v>
      </c>
      <c r="C13" s="8">
        <v>50000</v>
      </c>
      <c r="D13" s="8">
        <v>24000</v>
      </c>
      <c r="E13" s="8">
        <v>8000</v>
      </c>
      <c r="F13" s="8">
        <f>SUM(B13:E13)</f>
        <v>82500</v>
      </c>
    </row>
    <row r="14" spans="1:11" x14ac:dyDescent="0.25">
      <c r="A14" s="11" t="s">
        <v>16</v>
      </c>
      <c r="B14" s="12">
        <v>0</v>
      </c>
      <c r="C14" s="12">
        <v>34000000</v>
      </c>
      <c r="D14" s="12">
        <v>40200000</v>
      </c>
      <c r="E14" s="12">
        <v>3000000</v>
      </c>
      <c r="F14" s="12">
        <f>SUM(B14:E14)</f>
        <v>77200000</v>
      </c>
    </row>
    <row r="15" spans="1:11" x14ac:dyDescent="0.25">
      <c r="A15" s="1" t="s">
        <v>17</v>
      </c>
      <c r="B15" s="16">
        <f>B10-SUM(B11:B14)</f>
        <v>-165980</v>
      </c>
      <c r="C15" s="16">
        <f t="shared" ref="C15:F15" si="0">C10-SUM(C11:C14)</f>
        <v>-994000</v>
      </c>
      <c r="D15" s="16">
        <f>D10-SUM(D11:D14)</f>
        <v>-1958000</v>
      </c>
      <c r="E15" s="16">
        <f t="shared" si="0"/>
        <v>1284400</v>
      </c>
      <c r="F15" s="16">
        <f t="shared" si="0"/>
        <v>-1833580</v>
      </c>
    </row>
    <row r="16" spans="1:11" x14ac:dyDescent="0.25">
      <c r="D16" s="1"/>
      <c r="E16" s="1"/>
    </row>
    <row r="17" spans="1:2" x14ac:dyDescent="0.25">
      <c r="A17" s="1" t="s">
        <v>18</v>
      </c>
    </row>
    <row r="18" spans="1:2" x14ac:dyDescent="0.25">
      <c r="A18" t="s">
        <v>19</v>
      </c>
      <c r="B18" s="10">
        <f>SUM(B12:E12,B14:E14)</f>
        <v>95010000</v>
      </c>
    </row>
    <row r="19" spans="1:2" x14ac:dyDescent="0.25">
      <c r="A19" t="s">
        <v>20</v>
      </c>
      <c r="B19" s="2">
        <v>0.08</v>
      </c>
    </row>
    <row r="20" spans="1:2" x14ac:dyDescent="0.25">
      <c r="A20" t="s">
        <v>21</v>
      </c>
      <c r="B20" s="10">
        <f>B18*B19</f>
        <v>7600800</v>
      </c>
    </row>
    <row r="21" spans="1:2" x14ac:dyDescent="0.25">
      <c r="A21" t="s">
        <v>22</v>
      </c>
      <c r="B21" s="10">
        <f>B18+B20</f>
        <v>102610800</v>
      </c>
    </row>
  </sheetData>
  <mergeCells count="1">
    <mergeCell ref="H4:K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C02605C-BBAB-488B-AD87-BFF4F44A697D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100B064F-1B59-47EA-9984-63E8E17D21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84F898-7F92-4AAD-9201-399E8BE3BA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2024-05-06T09:28:27Z</dcterms:created>
  <dcterms:modified xsi:type="dcterms:W3CDTF">2024-05-27T09:05:04Z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